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0730" windowHeight="116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9" i="1"/>
  <c r="A16"/>
  <c r="A15"/>
  <c r="C8"/>
  <c r="G8" s="1"/>
  <c r="I8" s="1"/>
  <c r="C7"/>
  <c r="C6"/>
  <c r="E5"/>
  <c r="D5"/>
  <c r="C5"/>
  <c r="E6"/>
  <c r="D6"/>
  <c r="G6"/>
  <c r="G5"/>
  <c r="I6"/>
  <c r="G7"/>
  <c r="I7"/>
  <c r="I5"/>
</calcChain>
</file>

<file path=xl/comments1.xml><?xml version="1.0" encoding="utf-8"?>
<comments xmlns="http://schemas.openxmlformats.org/spreadsheetml/2006/main">
  <authors>
    <author>schaulandr</author>
  </authors>
  <commentList>
    <comment ref="G5" authorId="0">
      <text>
        <r>
          <rPr>
            <b/>
            <sz val="8"/>
            <color indexed="81"/>
            <rFont val="Tahoma"/>
          </rPr>
          <t>Aggregate equivalent in terms of effect on global climate change.</t>
        </r>
      </text>
    </comment>
    <comment ref="D7" authorId="0">
      <text>
        <r>
          <rPr>
            <b/>
            <sz val="8"/>
            <color indexed="81"/>
            <rFont val="Tahoma"/>
          </rPr>
          <t>For transportation, N20 and CH4 vary greatly by type of car and model year. Specifics can be found in CCAR Protocol</t>
        </r>
      </text>
    </comment>
  </commentList>
</comments>
</file>

<file path=xl/sharedStrings.xml><?xml version="1.0" encoding="utf-8"?>
<sst xmlns="http://schemas.openxmlformats.org/spreadsheetml/2006/main" count="20" uniqueCount="20">
  <si>
    <t>Total savings</t>
  </si>
  <si>
    <t>Electricity (kWh)</t>
  </si>
  <si>
    <t>CA Gasoline (gallons)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</si>
  <si>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equivalent (lbs)</t>
    </r>
  </si>
  <si>
    <r>
      <t>Metric tons CO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e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</si>
  <si>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</rPr>
      <t xml:space="preserve"> savings (lbs)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</si>
  <si>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 savings (lbs)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</si>
  <si>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savings (lbs)</t>
    </r>
  </si>
  <si>
    <t>Natural gas (therms)</t>
  </si>
  <si>
    <t>CA Diesel (gallons)</t>
  </si>
  <si>
    <r>
      <t>CO</t>
    </r>
    <r>
      <rPr>
        <vertAlign val="subscript"/>
        <sz val="12"/>
        <rFont val="Arial"/>
      </rPr>
      <t>2</t>
    </r>
    <r>
      <rPr>
        <sz val="12"/>
        <rFont val="Arial"/>
      </rPr>
      <t xml:space="preserve"> savings evaluator for TGIF projects</t>
    </r>
  </si>
  <si>
    <t>See CCAR Protocol at http://www.climateregistry.org/resources/docs/protocols/grp/GRP_3.1_January2009.pdf</t>
  </si>
  <si>
    <t xml:space="preserve">All numbers, conversions, and equivalents per CCAR Protocol, January 2009. </t>
  </si>
  <si>
    <t>Miles per Gallon for a Diesel garbage truck</t>
  </si>
  <si>
    <t>Miles from UCSB to Marborg Trash Facility in Santa Maria</t>
  </si>
  <si>
    <t>Gallons Saved</t>
  </si>
  <si>
    <t>Assumptions</t>
  </si>
  <si>
    <t>Annual pounds of trash that could be composted in Family Housing</t>
  </si>
  <si>
    <t>Garbage truck capacity per trip in pounds</t>
  </si>
  <si>
    <t>Number of additional annual trips necessary to move compostable trash to landfills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</si>
</sst>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</font>
    <font>
      <vertAlign val="subscript"/>
      <sz val="10"/>
      <name val="Arial"/>
      <family val="2"/>
    </font>
    <font>
      <b/>
      <sz val="8"/>
      <color indexed="81"/>
      <name val="Tahoma"/>
    </font>
    <font>
      <sz val="12"/>
      <name val="Arial"/>
    </font>
    <font>
      <vertAlign val="subscript"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0" fontId="0" fillId="0" borderId="5" xfId="0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5" workbookViewId="0"/>
  </sheetViews>
  <sheetFormatPr defaultColWidth="8.85546875" defaultRowHeight="12.75"/>
  <cols>
    <col min="1" max="1" width="19" customWidth="1"/>
    <col min="2" max="2" width="14.7109375" customWidth="1"/>
    <col min="3" max="3" width="15.28515625" style="1" customWidth="1"/>
    <col min="4" max="4" width="16.7109375" style="1" customWidth="1"/>
    <col min="5" max="5" width="15.28515625" style="1" customWidth="1"/>
    <col min="6" max="6" width="10" customWidth="1"/>
    <col min="7" max="7" width="9.140625" style="1" customWidth="1"/>
  </cols>
  <sheetData>
    <row r="1" spans="1:9" ht="19.5">
      <c r="B1" s="15" t="s">
        <v>10</v>
      </c>
      <c r="C1" s="15"/>
      <c r="D1" s="15"/>
      <c r="E1" s="15"/>
      <c r="F1" s="2"/>
      <c r="G1" s="2"/>
    </row>
    <row r="3" spans="1:9" s="3" customFormat="1" ht="16.5" thickBot="1">
      <c r="B3" s="3" t="s">
        <v>0</v>
      </c>
      <c r="C3" s="4" t="s">
        <v>7</v>
      </c>
      <c r="D3" s="4" t="s">
        <v>6</v>
      </c>
      <c r="E3" s="4" t="s">
        <v>5</v>
      </c>
      <c r="G3" s="4" t="s">
        <v>3</v>
      </c>
      <c r="I3" s="3" t="s">
        <v>4</v>
      </c>
    </row>
    <row r="5" spans="1:9" s="5" customFormat="1">
      <c r="A5" s="5" t="s">
        <v>1</v>
      </c>
      <c r="B5" s="10">
        <v>1</v>
      </c>
      <c r="C5" s="6">
        <f>B5*0.724</f>
        <v>0.72399999999999998</v>
      </c>
      <c r="D5" s="6">
        <f>B5*0.0000081</f>
        <v>8.1000000000000004E-6</v>
      </c>
      <c r="E5" s="6">
        <f>B5*0.00000302</f>
        <v>3.0199999999999999E-6</v>
      </c>
      <c r="G5" s="6">
        <f>C5+(E5*23)+(D5*296)</f>
        <v>0.72646705999999994</v>
      </c>
      <c r="I5" s="5">
        <f>G5/2205</f>
        <v>3.2946351927437637E-4</v>
      </c>
    </row>
    <row r="6" spans="1:9" s="7" customFormat="1">
      <c r="A6" s="7" t="s">
        <v>8</v>
      </c>
      <c r="B6" s="11">
        <v>1</v>
      </c>
      <c r="C6" s="8">
        <f>B6*11.68</f>
        <v>11.68</v>
      </c>
      <c r="D6" s="8">
        <f>B6*0.000022</f>
        <v>2.1999999999999999E-5</v>
      </c>
      <c r="E6" s="8">
        <f>B6*0.001298</f>
        <v>1.2979999999999999E-3</v>
      </c>
      <c r="G6" s="8">
        <f>C6+(E6*23)+(D6*296)</f>
        <v>11.716366000000001</v>
      </c>
      <c r="I6" s="5">
        <f>G6/2205</f>
        <v>5.3135446712018145E-3</v>
      </c>
    </row>
    <row r="7" spans="1:9" s="7" customFormat="1">
      <c r="A7" s="7" t="s">
        <v>2</v>
      </c>
      <c r="B7" s="11">
        <v>1</v>
      </c>
      <c r="C7" s="8">
        <f>B7*19.38</f>
        <v>19.38</v>
      </c>
      <c r="D7" s="8">
        <v>0</v>
      </c>
      <c r="E7" s="8">
        <v>0</v>
      </c>
      <c r="G7" s="8">
        <f>C7</f>
        <v>19.38</v>
      </c>
      <c r="I7" s="5">
        <f>G7/2205</f>
        <v>8.7891156462585034E-3</v>
      </c>
    </row>
    <row r="8" spans="1:9" s="5" customFormat="1">
      <c r="A8" s="5" t="s">
        <v>9</v>
      </c>
      <c r="B8" s="10">
        <v>3457</v>
      </c>
      <c r="C8" s="6">
        <f>B8*22.33</f>
        <v>77194.81</v>
      </c>
      <c r="D8" s="12">
        <v>0</v>
      </c>
      <c r="E8" s="12">
        <v>0</v>
      </c>
      <c r="F8" s="9"/>
      <c r="G8" s="6">
        <f>C8</f>
        <v>77194.81</v>
      </c>
      <c r="I8" s="5">
        <f>G8/2205</f>
        <v>35.008984126984124</v>
      </c>
    </row>
    <row r="10" spans="1:9">
      <c r="A10" t="s">
        <v>11</v>
      </c>
    </row>
    <row r="11" spans="1:9">
      <c r="A11" t="s">
        <v>12</v>
      </c>
    </row>
    <row r="13" spans="1:9">
      <c r="A13" t="s">
        <v>16</v>
      </c>
    </row>
    <row r="14" spans="1:9">
      <c r="A14" s="13">
        <v>2000000</v>
      </c>
      <c r="B14" t="s">
        <v>17</v>
      </c>
    </row>
    <row r="15" spans="1:9">
      <c r="A15" s="13">
        <f>500*27</f>
        <v>13500</v>
      </c>
      <c r="B15" t="s">
        <v>18</v>
      </c>
    </row>
    <row r="16" spans="1:9">
      <c r="A16" s="14">
        <f>A14/A15</f>
        <v>148.14814814814815</v>
      </c>
      <c r="B16" t="s">
        <v>19</v>
      </c>
    </row>
    <row r="17" spans="1:2">
      <c r="A17" s="13">
        <v>3</v>
      </c>
      <c r="B17" t="s">
        <v>13</v>
      </c>
    </row>
    <row r="18" spans="1:2">
      <c r="A18" s="13">
        <v>70</v>
      </c>
      <c r="B18" t="s">
        <v>14</v>
      </c>
    </row>
    <row r="19" spans="1:2">
      <c r="A19" s="14">
        <f>A16*(A18/A17)</f>
        <v>3456.7901234567898</v>
      </c>
      <c r="B19" t="s">
        <v>15</v>
      </c>
    </row>
  </sheetData>
  <mergeCells count="1">
    <mergeCell ref="B1:E1"/>
  </mergeCells>
  <phoneticPr fontId="1" type="noConversion"/>
  <pageMargins left="0.75" right="0.75" top="1" bottom="1" header="0.5" footer="0.5"/>
  <pageSetup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 Santa Barbara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schaulandr</dc:creator>
  <cp:lastModifiedBy>vshmidov</cp:lastModifiedBy>
  <dcterms:created xsi:type="dcterms:W3CDTF">2007-04-19T18:33:48Z</dcterms:created>
  <dcterms:modified xsi:type="dcterms:W3CDTF">2011-03-01T08:13:20Z</dcterms:modified>
</cp:coreProperties>
</file>